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tartup cos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(#,##0);&quot;-&quot;"/>
  </numFmts>
  <fonts count="8">
    <font>
      <name val="Calibri"/>
      <family val="2"/>
      <color theme="1"/>
      <sz val="11"/>
      <scheme val="minor"/>
    </font>
    <font>
      <b val="1"/>
      <color rgb="00020202"/>
      <sz val="16"/>
    </font>
    <font>
      <i val="1"/>
      <color rgb="00555555"/>
    </font>
    <font>
      <b val="1"/>
      <color rgb="009A00CC"/>
    </font>
    <font>
      <color rgb="000000CC"/>
    </font>
    <font>
      <b val="1"/>
      <color rgb="00FFFFFF"/>
      <sz val="11"/>
    </font>
    <font>
      <b val="1"/>
      <color rgb="00020202"/>
    </font>
    <font>
      <b val="1"/>
      <color rgb="009A00CC"/>
      <sz val="14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9A00CC"/>
      </patternFill>
    </fill>
    <fill>
      <patternFill patternType="solid">
        <fgColor rgb="00F5E6FF"/>
      </patternFill>
    </fill>
  </fills>
  <borders count="2">
    <border>
      <left/>
      <right/>
      <top/>
      <bottom/>
      <diagonal/>
    </border>
    <border>
      <left style="thin">
        <color rgb="00E2CDEE"/>
      </left>
      <right style="thin">
        <color rgb="00E2CDEE"/>
      </right>
      <top style="thin">
        <color rgb="00E2CDEE"/>
      </top>
      <bottom style="thin">
        <color rgb="00E2CDEE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4" fillId="2" borderId="1" pivotButton="0" quotePrefix="0" xfId="0"/>
    <xf numFmtId="0" fontId="7" fillId="0" borderId="0" pivotButton="0" quotePrefix="0" xfId="0"/>
    <xf numFmtId="164" fontId="0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164" fontId="4" fillId="2" borderId="1" pivotButton="0" quotePrefix="0" xfId="0"/>
    <xf numFmtId="164" fontId="6" fillId="4" borderId="1" pivotButton="0" quotePrefix="0" xfId="0"/>
    <xf numFmtId="1" fontId="6" fillId="4" borderId="1" pivotButton="0" quotePrefix="0" xfId="0"/>
    <xf numFmtId="1" fontId="4" fillId="2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profit / (loss)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'Startup costs'!D33</f>
            </strRef>
          </tx>
          <spPr>
            <a:ln xmlns:a="http://schemas.openxmlformats.org/drawingml/2006/main">
              <a:prstDash val="solid"/>
            </a:ln>
          </spPr>
          <cat>
            <numRef>
              <f>'Startup costs'!$A$34:$A$57</f>
            </numRef>
          </cat>
          <val>
            <numRef>
              <f>'Startup costs'!$D$34:$D$57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13</row>
      <rowOff>0</rowOff>
    </from>
    <ext cx="57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OmniScope360</t>
        </is>
      </c>
    </row>
    <row r="2">
      <c r="A2" s="2" t="inlineStr">
        <is>
          <t>How to use</t>
        </is>
      </c>
    </row>
    <row r="3">
      <c r="A3" s="3" t="inlineStr">
        <is>
          <t>OmniScope360 · omniscope360.com</t>
        </is>
      </c>
    </row>
    <row r="5">
      <c r="A5" s="4" t="inlineStr">
        <is>
          <t>Work out how much cash you really need to start, not just to open.</t>
        </is>
      </c>
    </row>
    <row r="6">
      <c r="A6" s="4" t="inlineStr">
        <is>
          <t>1. List one-off launch costs (use real quotes).</t>
        </is>
      </c>
    </row>
    <row r="7">
      <c r="A7" s="4" t="inlineStr">
        <is>
          <t>2. List monthly running costs, including your own salary.</t>
        </is>
      </c>
    </row>
    <row r="8">
      <c r="A8" s="4" t="inlineStr">
        <is>
          <t>3. Enter gross profit in month 1 and how much it grows each month.</t>
        </is>
      </c>
    </row>
    <row r="9">
      <c r="A9" s="4" t="inlineStr">
        <is>
          <t>The sheet adds up losses until break-even, adds a buffer and gives you the total cash needed and the break-even month.</t>
        </is>
      </c>
    </row>
    <row r="10">
      <c r="A10" s="4" t="inlineStr">
        <is>
          <t>Oman: remember 5% VAT on most purchases. Australia: remember GST and BAS timing.</t>
        </is>
      </c>
    </row>
    <row r="12">
      <c r="A12" s="5" t="inlineStr">
        <is>
          <t>Yellow cells with blue text are inputs. Everything else is calculated.</t>
        </is>
      </c>
    </row>
    <row r="13">
      <c r="A13" s="3" t="inlineStr">
        <is>
          <t>Need it built on your real numbers? Book a free call: omniscope360.com/book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7"/>
  <sheetViews>
    <sheetView showGridLines="0" rightToLeft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  <col width="18" customWidth="1" min="5" max="5"/>
    <col width="30" customWidth="1" min="7" max="7"/>
    <col width="16" customWidth="1" min="8" max="8"/>
  </cols>
  <sheetData>
    <row r="1">
      <c r="A1" s="1" t="inlineStr">
        <is>
          <t>Startup Costs and Budget</t>
        </is>
      </c>
    </row>
    <row r="2">
      <c r="A2" s="2" t="inlineStr">
        <is>
          <t>One-off launch costs + monthly losses until break-even + cash buffer = cash you need</t>
        </is>
      </c>
    </row>
    <row r="3">
      <c r="A3" s="3" t="inlineStr">
        <is>
          <t>OmniScope360 · omniscope360.com</t>
        </is>
      </c>
    </row>
    <row r="5">
      <c r="A5" t="inlineStr">
        <is>
          <t>Currency</t>
        </is>
      </c>
      <c r="B5" s="6" t="inlineStr">
        <is>
          <t>OMR</t>
        </is>
      </c>
      <c r="G5" s="7" t="inlineStr">
        <is>
          <t>CASH YOU NEED</t>
        </is>
      </c>
    </row>
    <row r="6">
      <c r="G6" s="5" t="inlineStr">
        <is>
          <t>One-off launch costs</t>
        </is>
      </c>
      <c r="H6" s="8">
        <f>B16</f>
        <v/>
      </c>
    </row>
    <row r="7">
      <c r="A7" s="9" t="inlineStr">
        <is>
          <t>One-off launch costs</t>
        </is>
      </c>
      <c r="B7" s="9" t="inlineStr">
        <is>
          <t>Amount</t>
        </is>
      </c>
      <c r="G7" s="5" t="inlineStr">
        <is>
          <t>Losses until break-even</t>
        </is>
      </c>
      <c r="H7" s="8">
        <f>-MIN(E34:E57)</f>
        <v/>
      </c>
    </row>
    <row r="8">
      <c r="A8" t="inlineStr">
        <is>
          <t>Company registration and licences</t>
        </is>
      </c>
      <c r="B8" s="10" t="n">
        <v>600</v>
      </c>
      <c r="G8" s="5" t="inlineStr">
        <is>
          <t>Cash buffer</t>
        </is>
      </c>
      <c r="H8" s="8">
        <f>B26*B31</f>
        <v/>
      </c>
    </row>
    <row r="9">
      <c r="A9" t="inlineStr">
        <is>
          <t>Fit-out and furniture</t>
        </is>
      </c>
      <c r="B9" s="10" t="n">
        <v>6000</v>
      </c>
      <c r="G9" s="5" t="inlineStr">
        <is>
          <t>Total cash needed</t>
        </is>
      </c>
      <c r="H9" s="11">
        <f>H6+H7+H8</f>
        <v/>
      </c>
    </row>
    <row r="10">
      <c r="A10" t="inlineStr">
        <is>
          <t>Equipment and computers</t>
        </is>
      </c>
      <c r="B10" s="10" t="n">
        <v>4000</v>
      </c>
    </row>
    <row r="11">
      <c r="A11" t="inlineStr">
        <is>
          <t>Rent deposit and advances</t>
        </is>
      </c>
      <c r="B11" s="10" t="n">
        <v>2400</v>
      </c>
      <c r="G11" s="5" t="inlineStr">
        <is>
          <t>Break-even month</t>
        </is>
      </c>
      <c r="H11" s="12">
        <f>IFERROR(INDEX(A34:A57,MATCH(TRUE,INDEX(D34:D57&gt;=0,0),0)),"After 24 months")</f>
        <v/>
      </c>
    </row>
    <row r="12">
      <c r="A12" t="inlineStr">
        <is>
          <t>Website, systems and first subscriptions</t>
        </is>
      </c>
      <c r="B12" s="10" t="n">
        <v>1500</v>
      </c>
    </row>
    <row r="13">
      <c r="A13" t="inlineStr">
        <is>
          <t>Opening stock</t>
        </is>
      </c>
      <c r="B13" s="10" t="n">
        <v>2500</v>
      </c>
    </row>
    <row r="14">
      <c r="A14" t="inlineStr">
        <is>
          <t>Launch marketing</t>
        </is>
      </c>
      <c r="B14" s="10" t="n">
        <v>1000</v>
      </c>
    </row>
    <row r="15">
      <c r="A15" t="inlineStr">
        <is>
          <t>Other</t>
        </is>
      </c>
      <c r="B15" s="10" t="n">
        <v>0</v>
      </c>
    </row>
    <row r="16">
      <c r="A16" s="5" t="inlineStr">
        <is>
          <t>Total one-off costs</t>
        </is>
      </c>
      <c r="B16" s="11">
        <f>SUM(B8:B15)</f>
        <v/>
      </c>
    </row>
    <row r="18">
      <c r="A18" s="9" t="inlineStr">
        <is>
          <t>Monthly running costs</t>
        </is>
      </c>
      <c r="B18" s="9" t="inlineStr">
        <is>
          <t>Amount</t>
        </is>
      </c>
    </row>
    <row r="19">
      <c r="A19" t="inlineStr">
        <is>
          <t>Rent and utilities</t>
        </is>
      </c>
      <c r="B19" s="10" t="n">
        <v>1200</v>
      </c>
    </row>
    <row r="20">
      <c r="A20" t="inlineStr">
        <is>
          <t>Salaries (include your own)</t>
        </is>
      </c>
      <c r="B20" s="10" t="n">
        <v>3000</v>
      </c>
    </row>
    <row r="21">
      <c r="A21" t="inlineStr">
        <is>
          <t>Software and subscriptions</t>
        </is>
      </c>
      <c r="B21" s="10" t="n">
        <v>300</v>
      </c>
    </row>
    <row r="22">
      <c r="A22" t="inlineStr">
        <is>
          <t>Marketing</t>
        </is>
      </c>
      <c r="B22" s="10" t="n">
        <v>800</v>
      </c>
    </row>
    <row r="23">
      <c r="A23" t="inlineStr">
        <is>
          <t>Insurance, accounting and legal</t>
        </is>
      </c>
      <c r="B23" s="10" t="n">
        <v>300</v>
      </c>
    </row>
    <row r="24">
      <c r="A24" t="inlineStr">
        <is>
          <t>Payment fees and bank charges</t>
        </is>
      </c>
      <c r="B24" s="10" t="n">
        <v>100</v>
      </c>
    </row>
    <row r="25">
      <c r="A25" t="inlineStr">
        <is>
          <t>Other</t>
        </is>
      </c>
      <c r="B25" s="10" t="n">
        <v>300</v>
      </c>
    </row>
    <row r="26">
      <c r="A26" s="5" t="inlineStr">
        <is>
          <t>Total monthly running costs</t>
        </is>
      </c>
      <c r="B26" s="11">
        <f>SUM(B19:B25)</f>
        <v/>
      </c>
    </row>
    <row r="28">
      <c r="A28" s="9" t="inlineStr">
        <is>
          <t>Sales assumptions</t>
        </is>
      </c>
      <c r="B28" s="9" t="inlineStr">
        <is>
          <t>Value</t>
        </is>
      </c>
    </row>
    <row r="29">
      <c r="A29" t="inlineStr">
        <is>
          <t>Gross profit in month 1</t>
        </is>
      </c>
      <c r="B29" s="10" t="n">
        <v>1000</v>
      </c>
    </row>
    <row r="30">
      <c r="A30" t="inlineStr">
        <is>
          <t>Gross profit growth per month (amount)</t>
        </is>
      </c>
      <c r="B30" s="10" t="n">
        <v>1000</v>
      </c>
    </row>
    <row r="31">
      <c r="A31" t="inlineStr">
        <is>
          <t>Buffer (months of running costs)</t>
        </is>
      </c>
      <c r="B31" s="13" t="n">
        <v>3</v>
      </c>
    </row>
    <row r="33">
      <c r="A33" s="9" t="inlineStr">
        <is>
          <t>Month</t>
        </is>
      </c>
      <c r="B33" s="9" t="inlineStr">
        <is>
          <t>Gross profit</t>
        </is>
      </c>
      <c r="C33" s="9" t="inlineStr">
        <is>
          <t>Running costs</t>
        </is>
      </c>
      <c r="D33" s="9" t="inlineStr">
        <is>
          <t>Profit / (loss)</t>
        </is>
      </c>
      <c r="E33" s="9" t="inlineStr">
        <is>
          <t>Cumulative loss</t>
        </is>
      </c>
    </row>
    <row r="34">
      <c r="A34" s="14" t="n">
        <v>1</v>
      </c>
      <c r="B34" s="8">
        <f>$B$29+$B$30*(A34-1)</f>
        <v/>
      </c>
      <c r="C34" s="8">
        <f>-$B$26</f>
        <v/>
      </c>
      <c r="D34" s="8">
        <f>B34+C34</f>
        <v/>
      </c>
      <c r="E34" s="8">
        <f>MIN(0,D34)</f>
        <v/>
      </c>
    </row>
    <row r="35">
      <c r="A35" s="14" t="n">
        <v>2</v>
      </c>
      <c r="B35" s="8">
        <f>$B$29+$B$30*(A35-1)</f>
        <v/>
      </c>
      <c r="C35" s="8">
        <f>-$B$26</f>
        <v/>
      </c>
      <c r="D35" s="8">
        <f>B35+C35</f>
        <v/>
      </c>
      <c r="E35" s="8">
        <f>E34+MIN(0,D35)</f>
        <v/>
      </c>
    </row>
    <row r="36">
      <c r="A36" s="14" t="n">
        <v>3</v>
      </c>
      <c r="B36" s="8">
        <f>$B$29+$B$30*(A36-1)</f>
        <v/>
      </c>
      <c r="C36" s="8">
        <f>-$B$26</f>
        <v/>
      </c>
      <c r="D36" s="8">
        <f>B36+C36</f>
        <v/>
      </c>
      <c r="E36" s="8">
        <f>E35+MIN(0,D36)</f>
        <v/>
      </c>
    </row>
    <row r="37">
      <c r="A37" s="14" t="n">
        <v>4</v>
      </c>
      <c r="B37" s="8">
        <f>$B$29+$B$30*(A37-1)</f>
        <v/>
      </c>
      <c r="C37" s="8">
        <f>-$B$26</f>
        <v/>
      </c>
      <c r="D37" s="8">
        <f>B37+C37</f>
        <v/>
      </c>
      <c r="E37" s="8">
        <f>E36+MIN(0,D37)</f>
        <v/>
      </c>
    </row>
    <row r="38">
      <c r="A38" s="14" t="n">
        <v>5</v>
      </c>
      <c r="B38" s="8">
        <f>$B$29+$B$30*(A38-1)</f>
        <v/>
      </c>
      <c r="C38" s="8">
        <f>-$B$26</f>
        <v/>
      </c>
      <c r="D38" s="8">
        <f>B38+C38</f>
        <v/>
      </c>
      <c r="E38" s="8">
        <f>E37+MIN(0,D38)</f>
        <v/>
      </c>
    </row>
    <row r="39">
      <c r="A39" s="14" t="n">
        <v>6</v>
      </c>
      <c r="B39" s="8">
        <f>$B$29+$B$30*(A39-1)</f>
        <v/>
      </c>
      <c r="C39" s="8">
        <f>-$B$26</f>
        <v/>
      </c>
      <c r="D39" s="8">
        <f>B39+C39</f>
        <v/>
      </c>
      <c r="E39" s="8">
        <f>E38+MIN(0,D39)</f>
        <v/>
      </c>
    </row>
    <row r="40">
      <c r="A40" s="14" t="n">
        <v>7</v>
      </c>
      <c r="B40" s="8">
        <f>$B$29+$B$30*(A40-1)</f>
        <v/>
      </c>
      <c r="C40" s="8">
        <f>-$B$26</f>
        <v/>
      </c>
      <c r="D40" s="8">
        <f>B40+C40</f>
        <v/>
      </c>
      <c r="E40" s="8">
        <f>E39+MIN(0,D40)</f>
        <v/>
      </c>
    </row>
    <row r="41">
      <c r="A41" s="14" t="n">
        <v>8</v>
      </c>
      <c r="B41" s="8">
        <f>$B$29+$B$30*(A41-1)</f>
        <v/>
      </c>
      <c r="C41" s="8">
        <f>-$B$26</f>
        <v/>
      </c>
      <c r="D41" s="8">
        <f>B41+C41</f>
        <v/>
      </c>
      <c r="E41" s="8">
        <f>E40+MIN(0,D41)</f>
        <v/>
      </c>
    </row>
    <row r="42">
      <c r="A42" s="14" t="n">
        <v>9</v>
      </c>
      <c r="B42" s="8">
        <f>$B$29+$B$30*(A42-1)</f>
        <v/>
      </c>
      <c r="C42" s="8">
        <f>-$B$26</f>
        <v/>
      </c>
      <c r="D42" s="8">
        <f>B42+C42</f>
        <v/>
      </c>
      <c r="E42" s="8">
        <f>E41+MIN(0,D42)</f>
        <v/>
      </c>
    </row>
    <row r="43">
      <c r="A43" s="14" t="n">
        <v>10</v>
      </c>
      <c r="B43" s="8">
        <f>$B$29+$B$30*(A43-1)</f>
        <v/>
      </c>
      <c r="C43" s="8">
        <f>-$B$26</f>
        <v/>
      </c>
      <c r="D43" s="8">
        <f>B43+C43</f>
        <v/>
      </c>
      <c r="E43" s="8">
        <f>E42+MIN(0,D43)</f>
        <v/>
      </c>
    </row>
    <row r="44">
      <c r="A44" s="14" t="n">
        <v>11</v>
      </c>
      <c r="B44" s="8">
        <f>$B$29+$B$30*(A44-1)</f>
        <v/>
      </c>
      <c r="C44" s="8">
        <f>-$B$26</f>
        <v/>
      </c>
      <c r="D44" s="8">
        <f>B44+C44</f>
        <v/>
      </c>
      <c r="E44" s="8">
        <f>E43+MIN(0,D44)</f>
        <v/>
      </c>
    </row>
    <row r="45">
      <c r="A45" s="14" t="n">
        <v>12</v>
      </c>
      <c r="B45" s="8">
        <f>$B$29+$B$30*(A45-1)</f>
        <v/>
      </c>
      <c r="C45" s="8">
        <f>-$B$26</f>
        <v/>
      </c>
      <c r="D45" s="8">
        <f>B45+C45</f>
        <v/>
      </c>
      <c r="E45" s="8">
        <f>E44+MIN(0,D45)</f>
        <v/>
      </c>
    </row>
    <row r="46">
      <c r="A46" s="14" t="n">
        <v>13</v>
      </c>
      <c r="B46" s="8">
        <f>$B$29+$B$30*(A46-1)</f>
        <v/>
      </c>
      <c r="C46" s="8">
        <f>-$B$26</f>
        <v/>
      </c>
      <c r="D46" s="8">
        <f>B46+C46</f>
        <v/>
      </c>
      <c r="E46" s="8">
        <f>E45+MIN(0,D46)</f>
        <v/>
      </c>
    </row>
    <row r="47">
      <c r="A47" s="14" t="n">
        <v>14</v>
      </c>
      <c r="B47" s="8">
        <f>$B$29+$B$30*(A47-1)</f>
        <v/>
      </c>
      <c r="C47" s="8">
        <f>-$B$26</f>
        <v/>
      </c>
      <c r="D47" s="8">
        <f>B47+C47</f>
        <v/>
      </c>
      <c r="E47" s="8">
        <f>E46+MIN(0,D47)</f>
        <v/>
      </c>
    </row>
    <row r="48">
      <c r="A48" s="14" t="n">
        <v>15</v>
      </c>
      <c r="B48" s="8">
        <f>$B$29+$B$30*(A48-1)</f>
        <v/>
      </c>
      <c r="C48" s="8">
        <f>-$B$26</f>
        <v/>
      </c>
      <c r="D48" s="8">
        <f>B48+C48</f>
        <v/>
      </c>
      <c r="E48" s="8">
        <f>E47+MIN(0,D48)</f>
        <v/>
      </c>
    </row>
    <row r="49">
      <c r="A49" s="14" t="n">
        <v>16</v>
      </c>
      <c r="B49" s="8">
        <f>$B$29+$B$30*(A49-1)</f>
        <v/>
      </c>
      <c r="C49" s="8">
        <f>-$B$26</f>
        <v/>
      </c>
      <c r="D49" s="8">
        <f>B49+C49</f>
        <v/>
      </c>
      <c r="E49" s="8">
        <f>E48+MIN(0,D49)</f>
        <v/>
      </c>
    </row>
    <row r="50">
      <c r="A50" s="14" t="n">
        <v>17</v>
      </c>
      <c r="B50" s="8">
        <f>$B$29+$B$30*(A50-1)</f>
        <v/>
      </c>
      <c r="C50" s="8">
        <f>-$B$26</f>
        <v/>
      </c>
      <c r="D50" s="8">
        <f>B50+C50</f>
        <v/>
      </c>
      <c r="E50" s="8">
        <f>E49+MIN(0,D50)</f>
        <v/>
      </c>
    </row>
    <row r="51">
      <c r="A51" s="14" t="n">
        <v>18</v>
      </c>
      <c r="B51" s="8">
        <f>$B$29+$B$30*(A51-1)</f>
        <v/>
      </c>
      <c r="C51" s="8">
        <f>-$B$26</f>
        <v/>
      </c>
      <c r="D51" s="8">
        <f>B51+C51</f>
        <v/>
      </c>
      <c r="E51" s="8">
        <f>E50+MIN(0,D51)</f>
        <v/>
      </c>
    </row>
    <row r="52">
      <c r="A52" s="14" t="n">
        <v>19</v>
      </c>
      <c r="B52" s="8">
        <f>$B$29+$B$30*(A52-1)</f>
        <v/>
      </c>
      <c r="C52" s="8">
        <f>-$B$26</f>
        <v/>
      </c>
      <c r="D52" s="8">
        <f>B52+C52</f>
        <v/>
      </c>
      <c r="E52" s="8">
        <f>E51+MIN(0,D52)</f>
        <v/>
      </c>
    </row>
    <row r="53">
      <c r="A53" s="14" t="n">
        <v>20</v>
      </c>
      <c r="B53" s="8">
        <f>$B$29+$B$30*(A53-1)</f>
        <v/>
      </c>
      <c r="C53" s="8">
        <f>-$B$26</f>
        <v/>
      </c>
      <c r="D53" s="8">
        <f>B53+C53</f>
        <v/>
      </c>
      <c r="E53" s="8">
        <f>E52+MIN(0,D53)</f>
        <v/>
      </c>
    </row>
    <row r="54">
      <c r="A54" s="14" t="n">
        <v>21</v>
      </c>
      <c r="B54" s="8">
        <f>$B$29+$B$30*(A54-1)</f>
        <v/>
      </c>
      <c r="C54" s="8">
        <f>-$B$26</f>
        <v/>
      </c>
      <c r="D54" s="8">
        <f>B54+C54</f>
        <v/>
      </c>
      <c r="E54" s="8">
        <f>E53+MIN(0,D54)</f>
        <v/>
      </c>
    </row>
    <row r="55">
      <c r="A55" s="14" t="n">
        <v>22</v>
      </c>
      <c r="B55" s="8">
        <f>$B$29+$B$30*(A55-1)</f>
        <v/>
      </c>
      <c r="C55" s="8">
        <f>-$B$26</f>
        <v/>
      </c>
      <c r="D55" s="8">
        <f>B55+C55</f>
        <v/>
      </c>
      <c r="E55" s="8">
        <f>E54+MIN(0,D55)</f>
        <v/>
      </c>
    </row>
    <row r="56">
      <c r="A56" s="14" t="n">
        <v>23</v>
      </c>
      <c r="B56" s="8">
        <f>$B$29+$B$30*(A56-1)</f>
        <v/>
      </c>
      <c r="C56" s="8">
        <f>-$B$26</f>
        <v/>
      </c>
      <c r="D56" s="8">
        <f>B56+C56</f>
        <v/>
      </c>
      <c r="E56" s="8">
        <f>E55+MIN(0,D56)</f>
        <v/>
      </c>
    </row>
    <row r="57">
      <c r="A57" s="14" t="n">
        <v>24</v>
      </c>
      <c r="B57" s="8">
        <f>$B$29+$B$30*(A57-1)</f>
        <v/>
      </c>
      <c r="C57" s="8">
        <f>-$B$26</f>
        <v/>
      </c>
      <c r="D57" s="8">
        <f>B57+C57</f>
        <v/>
      </c>
      <c r="E57" s="8">
        <f>E56+MIN(0,D57)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2026-10-24T13:44:54Z</dcterms:created>
  <dcterms:modified xmlns:dcterms="http://purl.org/dc/terms/" xmlns:xsi="http://www.w3.org/2001/XMLSchema-instance" xsi:type="dcterms:W3CDTF">2026-10-24T13:44:54Z</dcterms:modified>
</cp:coreProperties>
</file>